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"/>
    </mc:Choice>
  </mc:AlternateContent>
  <bookViews>
    <workbookView xWindow="480" yWindow="15" windowWidth="18195" windowHeight="11820"/>
  </bookViews>
  <sheets>
    <sheet name="problem 5" sheetId="1" r:id="rId1"/>
    <sheet name="problem5報表" sheetId="7" r:id="rId2"/>
    <sheet name="problem 6" sheetId="2" r:id="rId3"/>
    <sheet name="Problem6報表" sheetId="8" r:id="rId4"/>
  </sheets>
  <definedNames>
    <definedName name="solver_adj" localSheetId="0" hidden="1">'problem 5'!#REF!</definedName>
    <definedName name="solver_adj" localSheetId="2" hidden="1">'problem 6'!$B$27:$I$27</definedName>
    <definedName name="solver_cvg" localSheetId="0" hidden="1">0.0001</definedName>
    <definedName name="solver_cvg" localSheetId="2" hidden="1">0.0001</definedName>
    <definedName name="solver_drv" localSheetId="0" hidden="1">2</definedName>
    <definedName name="solver_drv" localSheetId="2" hidden="1">1</definedName>
    <definedName name="solver_eng" localSheetId="0" hidden="1">1</definedName>
    <definedName name="solver_eng" localSheetId="2" hidden="1">1</definedName>
    <definedName name="solver_est" localSheetId="0" hidden="1">1</definedName>
    <definedName name="solver_est" localSheetId="2" hidden="1">1</definedName>
    <definedName name="solver_itr" localSheetId="0" hidden="1">2147483647</definedName>
    <definedName name="solver_itr" localSheetId="2" hidden="1">2147483647</definedName>
    <definedName name="solver_lhs1" localSheetId="0" hidden="1">'problem 5'!#REF!</definedName>
    <definedName name="solver_lhs1" localSheetId="2" hidden="1">'problem 6'!$B$27:$I$27</definedName>
    <definedName name="solver_lhs2" localSheetId="0" hidden="1">'problem 5'!#REF!</definedName>
    <definedName name="solver_lhs2" localSheetId="2" hidden="1">'problem 6'!$K$27</definedName>
    <definedName name="solver_lhs3" localSheetId="0" hidden="1">'problem 5'!#REF!</definedName>
    <definedName name="solver_lhs4" localSheetId="0" hidden="1">'problem 5'!#REF!</definedName>
    <definedName name="solver_lhs5" localSheetId="0" hidden="1">'problem 5'!#REF!</definedName>
    <definedName name="solver_mip" localSheetId="0" hidden="1">2147483647</definedName>
    <definedName name="solver_mip" localSheetId="2" hidden="1">2147483647</definedName>
    <definedName name="solver_mni" localSheetId="0" hidden="1">30</definedName>
    <definedName name="solver_mni" localSheetId="2" hidden="1">30</definedName>
    <definedName name="solver_mrt" localSheetId="0" hidden="1">0.075</definedName>
    <definedName name="solver_mrt" localSheetId="2" hidden="1">0.075</definedName>
    <definedName name="solver_msl" localSheetId="0" hidden="1">2</definedName>
    <definedName name="solver_msl" localSheetId="2" hidden="1">2</definedName>
    <definedName name="solver_neg" localSheetId="0" hidden="1">1</definedName>
    <definedName name="solver_neg" localSheetId="2" hidden="1">1</definedName>
    <definedName name="solver_nod" localSheetId="0" hidden="1">2147483647</definedName>
    <definedName name="solver_nod" localSheetId="2" hidden="1">2147483647</definedName>
    <definedName name="solver_num" localSheetId="0" hidden="1">5</definedName>
    <definedName name="solver_num" localSheetId="2" hidden="1">2</definedName>
    <definedName name="solver_nwt" localSheetId="0" hidden="1">1</definedName>
    <definedName name="solver_nwt" localSheetId="2" hidden="1">1</definedName>
    <definedName name="solver_opt" localSheetId="0" hidden="1">'problem 5'!#REF!</definedName>
    <definedName name="solver_opt" localSheetId="2" hidden="1">'problem 6'!$K$28</definedName>
    <definedName name="solver_pre" localSheetId="0" hidden="1">0.000001</definedName>
    <definedName name="solver_pre" localSheetId="2" hidden="1">0.000001</definedName>
    <definedName name="solver_rbv" localSheetId="0" hidden="1">2</definedName>
    <definedName name="solver_rbv" localSheetId="2" hidden="1">1</definedName>
    <definedName name="solver_rel1" localSheetId="0" hidden="1">1</definedName>
    <definedName name="solver_rel1" localSheetId="2" hidden="1">5</definedName>
    <definedName name="solver_rel2" localSheetId="0" hidden="1">4</definedName>
    <definedName name="solver_rel2" localSheetId="2" hidden="1">2</definedName>
    <definedName name="solver_rel3" localSheetId="0" hidden="1">1</definedName>
    <definedName name="solver_rel4" localSheetId="0" hidden="1">1</definedName>
    <definedName name="solver_rel5" localSheetId="0" hidden="1">2</definedName>
    <definedName name="solver_rhs1" localSheetId="0" hidden="1">'problem 5'!$D$2</definedName>
    <definedName name="solver_rhs1" localSheetId="2" hidden="1">二進制</definedName>
    <definedName name="solver_rhs2" localSheetId="0" hidden="1">整數</definedName>
    <definedName name="solver_rhs2" localSheetId="2" hidden="1">'problem 6'!$K$26</definedName>
    <definedName name="solver_rhs3" localSheetId="0" hidden="1">'problem 5'!$D$3</definedName>
    <definedName name="solver_rhs4" localSheetId="0" hidden="1">'problem 5'!$D$4</definedName>
    <definedName name="solver_rhs5" localSheetId="0" hidden="1">'problem 5'!$C$6</definedName>
    <definedName name="solver_rlx" localSheetId="0" hidden="1">2</definedName>
    <definedName name="solver_rlx" localSheetId="2" hidden="1">2</definedName>
    <definedName name="solver_rsd" localSheetId="0" hidden="1">0</definedName>
    <definedName name="solver_rsd" localSheetId="2" hidden="1">0</definedName>
    <definedName name="solver_scl" localSheetId="0" hidden="1">2</definedName>
    <definedName name="solver_scl" localSheetId="2" hidden="1">1</definedName>
    <definedName name="solver_sho" localSheetId="0" hidden="1">2</definedName>
    <definedName name="solver_sho" localSheetId="2" hidden="1">2</definedName>
    <definedName name="solver_ssz" localSheetId="0" hidden="1">100</definedName>
    <definedName name="solver_ssz" localSheetId="2" hidden="1">100</definedName>
    <definedName name="solver_tim" localSheetId="0" hidden="1">2147483647</definedName>
    <definedName name="solver_tim" localSheetId="2" hidden="1">2147483647</definedName>
    <definedName name="solver_tol" localSheetId="0" hidden="1">0.01</definedName>
    <definedName name="solver_tol" localSheetId="2" hidden="1">0.01</definedName>
    <definedName name="solver_typ" localSheetId="0" hidden="1">2</definedName>
    <definedName name="solver_typ" localSheetId="2" hidden="1">1</definedName>
    <definedName name="solver_val" localSheetId="0" hidden="1">0</definedName>
    <definedName name="solver_val" localSheetId="2" hidden="1">0</definedName>
    <definedName name="solver_ver" localSheetId="0" hidden="1">3</definedName>
    <definedName name="solver_ver" localSheetId="2" hidden="1">3</definedName>
  </definedNames>
  <calcPr calcId="152511"/>
</workbook>
</file>

<file path=xl/calcChain.xml><?xml version="1.0" encoding="utf-8"?>
<calcChain xmlns="http://schemas.openxmlformats.org/spreadsheetml/2006/main">
  <c r="B13" i="1" l="1"/>
  <c r="B12" i="1"/>
  <c r="I28" i="2" l="1"/>
  <c r="H28" i="2"/>
  <c r="G28" i="2"/>
  <c r="F28" i="2"/>
  <c r="E28" i="2"/>
  <c r="D28" i="2"/>
  <c r="C28" i="2"/>
  <c r="B28" i="2"/>
  <c r="K27" i="2"/>
  <c r="B18" i="2"/>
  <c r="C18" i="2"/>
  <c r="D18" i="2"/>
  <c r="E18" i="2"/>
  <c r="F18" i="2"/>
  <c r="G18" i="2"/>
  <c r="H18" i="2"/>
  <c r="I18" i="2"/>
  <c r="B19" i="2"/>
  <c r="C19" i="2"/>
  <c r="D19" i="2"/>
  <c r="E19" i="2"/>
  <c r="F19" i="2"/>
  <c r="G19" i="2"/>
  <c r="H19" i="2"/>
  <c r="I19" i="2"/>
  <c r="B20" i="2"/>
  <c r="C20" i="2"/>
  <c r="D20" i="2"/>
  <c r="E20" i="2"/>
  <c r="F20" i="2"/>
  <c r="G20" i="2"/>
  <c r="H20" i="2"/>
  <c r="I20" i="2"/>
  <c r="B21" i="2"/>
  <c r="C21" i="2"/>
  <c r="D21" i="2"/>
  <c r="E21" i="2"/>
  <c r="F21" i="2"/>
  <c r="G21" i="2"/>
  <c r="H21" i="2"/>
  <c r="I21" i="2"/>
  <c r="B22" i="2"/>
  <c r="C22" i="2"/>
  <c r="D22" i="2"/>
  <c r="E22" i="2"/>
  <c r="F22" i="2"/>
  <c r="G22" i="2"/>
  <c r="H22" i="2"/>
  <c r="I22" i="2"/>
  <c r="B23" i="2"/>
  <c r="C23" i="2"/>
  <c r="D23" i="2"/>
  <c r="E23" i="2"/>
  <c r="F23" i="2"/>
  <c r="G23" i="2"/>
  <c r="H23" i="2"/>
  <c r="I23" i="2"/>
  <c r="B24" i="2"/>
  <c r="C24" i="2"/>
  <c r="D24" i="2"/>
  <c r="E24" i="2"/>
  <c r="F24" i="2"/>
  <c r="G24" i="2"/>
  <c r="H24" i="2"/>
  <c r="I24" i="2"/>
  <c r="C17" i="2"/>
  <c r="D17" i="2"/>
  <c r="E17" i="2"/>
  <c r="F17" i="2"/>
  <c r="G17" i="2"/>
  <c r="H17" i="2"/>
  <c r="I17" i="2"/>
  <c r="B17" i="2"/>
  <c r="K28" i="2" l="1"/>
</calcChain>
</file>

<file path=xl/sharedStrings.xml><?xml version="1.0" encoding="utf-8"?>
<sst xmlns="http://schemas.openxmlformats.org/spreadsheetml/2006/main" count="141" uniqueCount="89">
  <si>
    <t>Plant</t>
    <phoneticPr fontId="1" type="noConversion"/>
  </si>
  <si>
    <t>Fixed Cost</t>
    <phoneticPr fontId="1" type="noConversion"/>
  </si>
  <si>
    <t>Variable Cost</t>
    <phoneticPr fontId="1" type="noConversion"/>
  </si>
  <si>
    <t>Capacity</t>
    <phoneticPr fontId="1" type="noConversion"/>
  </si>
  <si>
    <t>demand</t>
    <phoneticPr fontId="1" type="noConversion"/>
  </si>
  <si>
    <t>volume</t>
    <phoneticPr fontId="1" type="noConversion"/>
  </si>
  <si>
    <t>plant 1</t>
    <phoneticPr fontId="1" type="noConversion"/>
  </si>
  <si>
    <t>plant 2</t>
    <phoneticPr fontId="1" type="noConversion"/>
  </si>
  <si>
    <t>plant 3</t>
    <phoneticPr fontId="1" type="noConversion"/>
  </si>
  <si>
    <t>total</t>
    <phoneticPr fontId="1" type="noConversion"/>
  </si>
  <si>
    <t>cost</t>
    <phoneticPr fontId="1" type="noConversion"/>
  </si>
  <si>
    <t>目標儲存格 (最小)</t>
  </si>
  <si>
    <t>儲存格</t>
  </si>
  <si>
    <t>名稱</t>
  </si>
  <si>
    <t>初值</t>
  </si>
  <si>
    <t>終值</t>
  </si>
  <si>
    <t>變數儲存格</t>
  </si>
  <si>
    <t>限制式</t>
  </si>
  <si>
    <t>儲存格值</t>
  </si>
  <si>
    <t>公式</t>
  </si>
  <si>
    <t>$F$9</t>
  </si>
  <si>
    <t>volume cost</t>
  </si>
  <si>
    <t>$B$9</t>
  </si>
  <si>
    <t>volume plant 1</t>
  </si>
  <si>
    <t>$C$9</t>
  </si>
  <si>
    <t>volume plant 2</t>
  </si>
  <si>
    <t>$D$9</t>
  </si>
  <si>
    <t>volume plant 3</t>
  </si>
  <si>
    <t>$E$9</t>
  </si>
  <si>
    <t>volume total</t>
  </si>
  <si>
    <t>$E$9=$C$6</t>
  </si>
  <si>
    <t>District</t>
    <phoneticPr fontId="1" type="noConversion"/>
  </si>
  <si>
    <t>Population</t>
  </si>
  <si>
    <t>Population</t>
    <phoneticPr fontId="1" type="noConversion"/>
  </si>
  <si>
    <t>District</t>
    <phoneticPr fontId="1" type="noConversion"/>
  </si>
  <si>
    <t>Microsoft Excel 14.0 運算結果報表</t>
  </si>
  <si>
    <t>工作表: [活頁簿1]problem 5</t>
  </si>
  <si>
    <t>已建立的報表: 2013/4/24 下午 02:44:56</t>
  </si>
  <si>
    <t>結果: 規劃求解找到解答。可滿足所有限制式和最適率條件。</t>
  </si>
  <si>
    <t>規劃求解引擎</t>
  </si>
  <si>
    <t>引擎: GRG Nonlinear</t>
  </si>
  <si>
    <t>求解時間: 0 秒。</t>
  </si>
  <si>
    <t>反覆運算次數: 0 子問題: 0</t>
  </si>
  <si>
    <t>規劃求解選項</t>
  </si>
  <si>
    <t>最大時限 不限定,  反覆運算 不限定, Precision 0.000001</t>
  </si>
  <si>
    <t xml:space="preserve"> 收斂值 0.0001, 母體大小 100, 隨機種子 0, 中心導數</t>
  </si>
  <si>
    <t>子問題數目上限 不限定, 整數解答上限 不限定, 整數誤差值 1%, 採用 NonNegative</t>
  </si>
  <si>
    <t>整數</t>
  </si>
  <si>
    <t>狀態</t>
  </si>
  <si>
    <t>寬限時間</t>
  </si>
  <si>
    <t>繫結</t>
  </si>
  <si>
    <t>$B$9&lt;=$D$2</t>
  </si>
  <si>
    <t>$C$9&lt;=$D$3</t>
  </si>
  <si>
    <t>未繫結</t>
  </si>
  <si>
    <t>$D$9&lt;=$D$4</t>
  </si>
  <si>
    <t>$B$9:$D$9=整數</t>
  </si>
  <si>
    <t>整數</t>
    <phoneticPr fontId="1" type="noConversion"/>
  </si>
  <si>
    <t>整數</t>
    <phoneticPr fontId="1" type="noConversion"/>
  </si>
  <si>
    <t>In 2 min</t>
    <phoneticPr fontId="1" type="noConversion"/>
  </si>
  <si>
    <t>Total</t>
  </si>
  <si>
    <t>Total</t>
    <phoneticPr fontId="1" type="noConversion"/>
  </si>
  <si>
    <t>District</t>
    <phoneticPr fontId="1" type="noConversion"/>
  </si>
  <si>
    <t>Located</t>
  </si>
  <si>
    <t>Located</t>
    <phoneticPr fontId="1" type="noConversion"/>
  </si>
  <si>
    <t>Population</t>
    <phoneticPr fontId="1" type="noConversion"/>
  </si>
  <si>
    <t>Ambulance</t>
    <phoneticPr fontId="1" type="noConversion"/>
  </si>
  <si>
    <t>Coverage</t>
    <phoneticPr fontId="1" type="noConversion"/>
  </si>
  <si>
    <t>工作表: [活頁簿1]problem 6</t>
  </si>
  <si>
    <t>已建立的報表: 2013/4/24 下午 03:07:16</t>
  </si>
  <si>
    <t>結果: 規劃求解在誤差範圍內找到一整數解，可滿足所有的限制式。</t>
  </si>
  <si>
    <t>求解時間: 0.235 秒。</t>
  </si>
  <si>
    <t>反覆運算次數: 2 子問題: 28</t>
  </si>
  <si>
    <t>最大時限 不限定,  反覆運算 不限定, Precision 0.000001, 使用自動範圍調整</t>
  </si>
  <si>
    <t xml:space="preserve"> 收斂值 0.0001, 母體大小 100, 隨機種子 0, 前向導數, 需要範圍限制</t>
  </si>
  <si>
    <t>目標儲存格 (最大值)</t>
  </si>
  <si>
    <t>$K$28</t>
  </si>
  <si>
    <t>$B$27</t>
  </si>
  <si>
    <t>$C$27</t>
  </si>
  <si>
    <t>$D$27</t>
  </si>
  <si>
    <t>$E$27</t>
  </si>
  <si>
    <t>$F$27</t>
  </si>
  <si>
    <t>$G$27</t>
  </si>
  <si>
    <t>$H$27</t>
  </si>
  <si>
    <t>$I$27</t>
  </si>
  <si>
    <t>$K$27</t>
  </si>
  <si>
    <t>$K$27=$K$26</t>
  </si>
  <si>
    <t>$B$27:$I$27=二進制</t>
  </si>
  <si>
    <t>二進制</t>
    <phoneticPr fontId="1" type="noConversion"/>
  </si>
  <si>
    <t>二進制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</si>
</sst>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b/>
      <sz val="12"/>
      <color indexed="18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2" xfId="0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2" xfId="0" applyNumberFormat="1" applyFill="1" applyBorder="1" applyAlignment="1">
      <alignment vertical="center"/>
    </xf>
    <xf numFmtId="0" fontId="0" fillId="0" borderId="3" xfId="0" applyNumberFormat="1" applyFill="1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B7" sqref="B7"/>
    </sheetView>
  </sheetViews>
  <sheetFormatPr defaultRowHeight="16.5" x14ac:dyDescent="0.25"/>
  <cols>
    <col min="1" max="1" width="7.375" bestFit="1" customWidth="1"/>
    <col min="2" max="2" width="9.875" bestFit="1" customWidth="1"/>
    <col min="3" max="3" width="12.375" bestFit="1" customWidth="1"/>
    <col min="4" max="4" width="8.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>
        <v>80000</v>
      </c>
      <c r="C2">
        <v>20</v>
      </c>
      <c r="D2">
        <v>6000</v>
      </c>
    </row>
    <row r="3" spans="1:4" x14ac:dyDescent="0.25">
      <c r="A3">
        <v>2</v>
      </c>
      <c r="B3">
        <v>40000</v>
      </c>
      <c r="C3">
        <v>25</v>
      </c>
      <c r="D3">
        <v>7000</v>
      </c>
    </row>
    <row r="4" spans="1:4" x14ac:dyDescent="0.25">
      <c r="A4">
        <v>3</v>
      </c>
      <c r="B4">
        <v>30000</v>
      </c>
      <c r="C4">
        <v>30</v>
      </c>
      <c r="D4">
        <v>6000</v>
      </c>
    </row>
    <row r="6" spans="1:4" x14ac:dyDescent="0.25">
      <c r="B6" t="s">
        <v>4</v>
      </c>
      <c r="C6">
        <v>12000</v>
      </c>
    </row>
    <row r="8" spans="1:4" x14ac:dyDescent="0.25">
      <c r="B8" t="s">
        <v>5</v>
      </c>
    </row>
    <row r="9" spans="1:4" x14ac:dyDescent="0.25">
      <c r="A9" t="s">
        <v>6</v>
      </c>
      <c r="B9">
        <v>6000</v>
      </c>
    </row>
    <row r="10" spans="1:4" x14ac:dyDescent="0.25">
      <c r="A10" t="s">
        <v>7</v>
      </c>
      <c r="B10">
        <v>6000</v>
      </c>
    </row>
    <row r="11" spans="1:4" x14ac:dyDescent="0.25">
      <c r="A11" t="s">
        <v>8</v>
      </c>
      <c r="B11">
        <v>0</v>
      </c>
    </row>
    <row r="12" spans="1:4" x14ac:dyDescent="0.25">
      <c r="A12" t="s">
        <v>9</v>
      </c>
      <c r="B12">
        <f>B9+B10+B11</f>
        <v>12000</v>
      </c>
    </row>
    <row r="13" spans="1:4" x14ac:dyDescent="0.25">
      <c r="A13" t="s">
        <v>10</v>
      </c>
      <c r="B13">
        <f>IF(B9&gt;0,B2,0)+IF(B10&gt;0,B3,0)+IF(B11&gt;0,B4,0)+SUMPRODUCT(C2:C4,B9:B11)</f>
        <v>390000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workbookViewId="0">
      <selection activeCell="D22" sqref="D22"/>
    </sheetView>
  </sheetViews>
  <sheetFormatPr defaultRowHeight="16.5" x14ac:dyDescent="0.25"/>
  <cols>
    <col min="1" max="1" width="2.125" customWidth="1"/>
    <col min="2" max="2" width="16.25" customWidth="1"/>
    <col min="3" max="3" width="13.625" customWidth="1"/>
    <col min="4" max="4" width="10.25" customWidth="1"/>
    <col min="5" max="5" width="12.5" customWidth="1"/>
    <col min="6" max="6" width="7.5" customWidth="1"/>
    <col min="7" max="7" width="10.25" bestFit="1" customWidth="1"/>
  </cols>
  <sheetData>
    <row r="1" spans="1:5" x14ac:dyDescent="0.25">
      <c r="A1" s="1" t="s">
        <v>35</v>
      </c>
    </row>
    <row r="2" spans="1:5" x14ac:dyDescent="0.25">
      <c r="A2" s="1" t="s">
        <v>36</v>
      </c>
    </row>
    <row r="3" spans="1:5" x14ac:dyDescent="0.25">
      <c r="A3" s="1" t="s">
        <v>37</v>
      </c>
    </row>
    <row r="4" spans="1:5" x14ac:dyDescent="0.25">
      <c r="A4" s="1" t="s">
        <v>38</v>
      </c>
    </row>
    <row r="5" spans="1:5" x14ac:dyDescent="0.25">
      <c r="A5" s="1" t="s">
        <v>39</v>
      </c>
    </row>
    <row r="6" spans="1:5" x14ac:dyDescent="0.25">
      <c r="A6" s="1"/>
      <c r="B6" t="s">
        <v>40</v>
      </c>
    </row>
    <row r="7" spans="1:5" x14ac:dyDescent="0.25">
      <c r="A7" s="1"/>
      <c r="B7" t="s">
        <v>41</v>
      </c>
    </row>
    <row r="8" spans="1:5" x14ac:dyDescent="0.25">
      <c r="A8" s="1"/>
      <c r="B8" t="s">
        <v>42</v>
      </c>
    </row>
    <row r="9" spans="1:5" x14ac:dyDescent="0.25">
      <c r="A9" s="1" t="s">
        <v>43</v>
      </c>
    </row>
    <row r="10" spans="1:5" x14ac:dyDescent="0.25">
      <c r="B10" t="s">
        <v>44</v>
      </c>
    </row>
    <row r="11" spans="1:5" x14ac:dyDescent="0.25">
      <c r="B11" t="s">
        <v>45</v>
      </c>
    </row>
    <row r="12" spans="1:5" x14ac:dyDescent="0.25">
      <c r="B12" t="s">
        <v>46</v>
      </c>
    </row>
    <row r="14" spans="1:5" ht="17.25" thickBot="1" x14ac:dyDescent="0.3">
      <c r="A14" t="s">
        <v>11</v>
      </c>
    </row>
    <row r="15" spans="1:5" ht="17.25" thickBot="1" x14ac:dyDescent="0.3">
      <c r="B15" s="3" t="s">
        <v>12</v>
      </c>
      <c r="C15" s="3" t="s">
        <v>13</v>
      </c>
      <c r="D15" s="3" t="s">
        <v>14</v>
      </c>
      <c r="E15" s="3" t="s">
        <v>15</v>
      </c>
    </row>
    <row r="16" spans="1:5" ht="17.25" thickBot="1" x14ac:dyDescent="0.3">
      <c r="B16" s="2" t="s">
        <v>20</v>
      </c>
      <c r="C16" s="2" t="s">
        <v>21</v>
      </c>
      <c r="D16" s="5">
        <v>390000</v>
      </c>
      <c r="E16" s="5">
        <v>390000</v>
      </c>
    </row>
    <row r="19" spans="1:7" ht="17.25" thickBot="1" x14ac:dyDescent="0.3">
      <c r="A19" t="s">
        <v>16</v>
      </c>
    </row>
    <row r="20" spans="1:7" ht="17.25" thickBot="1" x14ac:dyDescent="0.3">
      <c r="B20" s="3" t="s">
        <v>12</v>
      </c>
      <c r="C20" s="3" t="s">
        <v>13</v>
      </c>
      <c r="D20" s="3" t="s">
        <v>14</v>
      </c>
      <c r="E20" s="3" t="s">
        <v>15</v>
      </c>
      <c r="F20" s="3" t="s">
        <v>47</v>
      </c>
    </row>
    <row r="21" spans="1:7" x14ac:dyDescent="0.25">
      <c r="B21" s="4" t="s">
        <v>22</v>
      </c>
      <c r="C21" s="4" t="s">
        <v>23</v>
      </c>
      <c r="D21" s="6">
        <v>6000</v>
      </c>
      <c r="E21" s="6">
        <v>6000</v>
      </c>
      <c r="F21" s="4" t="s">
        <v>56</v>
      </c>
    </row>
    <row r="22" spans="1:7" x14ac:dyDescent="0.25">
      <c r="B22" s="4" t="s">
        <v>24</v>
      </c>
      <c r="C22" s="4" t="s">
        <v>25</v>
      </c>
      <c r="D22" s="6">
        <v>6000</v>
      </c>
      <c r="E22" s="6">
        <v>6000</v>
      </c>
      <c r="F22" s="4" t="s">
        <v>57</v>
      </c>
    </row>
    <row r="23" spans="1:7" ht="17.25" thickBot="1" x14ac:dyDescent="0.3">
      <c r="B23" s="2" t="s">
        <v>26</v>
      </c>
      <c r="C23" s="2" t="s">
        <v>27</v>
      </c>
      <c r="D23" s="5">
        <v>0</v>
      </c>
      <c r="E23" s="5">
        <v>0</v>
      </c>
      <c r="F23" s="2" t="s">
        <v>57</v>
      </c>
    </row>
    <row r="26" spans="1:7" ht="17.25" thickBot="1" x14ac:dyDescent="0.3">
      <c r="A26" t="s">
        <v>17</v>
      </c>
    </row>
    <row r="27" spans="1:7" ht="17.25" thickBot="1" x14ac:dyDescent="0.3">
      <c r="B27" s="3" t="s">
        <v>12</v>
      </c>
      <c r="C27" s="3" t="s">
        <v>13</v>
      </c>
      <c r="D27" s="3" t="s">
        <v>18</v>
      </c>
      <c r="E27" s="3" t="s">
        <v>19</v>
      </c>
      <c r="F27" s="3" t="s">
        <v>48</v>
      </c>
      <c r="G27" s="3" t="s">
        <v>49</v>
      </c>
    </row>
    <row r="28" spans="1:7" x14ac:dyDescent="0.25">
      <c r="B28" s="4" t="s">
        <v>28</v>
      </c>
      <c r="C28" s="4" t="s">
        <v>29</v>
      </c>
      <c r="D28" s="6">
        <v>12000</v>
      </c>
      <c r="E28" s="4" t="s">
        <v>30</v>
      </c>
      <c r="F28" s="4" t="s">
        <v>50</v>
      </c>
      <c r="G28" s="4">
        <v>0</v>
      </c>
    </row>
    <row r="29" spans="1:7" x14ac:dyDescent="0.25">
      <c r="B29" s="4" t="s">
        <v>22</v>
      </c>
      <c r="C29" s="4" t="s">
        <v>23</v>
      </c>
      <c r="D29" s="6">
        <v>6000</v>
      </c>
      <c r="E29" s="4" t="s">
        <v>51</v>
      </c>
      <c r="F29" s="4" t="s">
        <v>50</v>
      </c>
      <c r="G29" s="4">
        <v>0</v>
      </c>
    </row>
    <row r="30" spans="1:7" x14ac:dyDescent="0.25">
      <c r="B30" s="4" t="s">
        <v>24</v>
      </c>
      <c r="C30" s="4" t="s">
        <v>25</v>
      </c>
      <c r="D30" s="6">
        <v>6000</v>
      </c>
      <c r="E30" s="4" t="s">
        <v>52</v>
      </c>
      <c r="F30" s="4" t="s">
        <v>53</v>
      </c>
      <c r="G30" s="4">
        <v>1000</v>
      </c>
    </row>
    <row r="31" spans="1:7" x14ac:dyDescent="0.25">
      <c r="B31" s="4" t="s">
        <v>26</v>
      </c>
      <c r="C31" s="4" t="s">
        <v>27</v>
      </c>
      <c r="D31" s="6">
        <v>0</v>
      </c>
      <c r="E31" s="4" t="s">
        <v>54</v>
      </c>
      <c r="F31" s="4" t="s">
        <v>53</v>
      </c>
      <c r="G31" s="4">
        <v>6000</v>
      </c>
    </row>
    <row r="32" spans="1:7" ht="17.25" thickBot="1" x14ac:dyDescent="0.3">
      <c r="B32" s="2" t="s">
        <v>55</v>
      </c>
      <c r="C32" s="2"/>
      <c r="D32" s="2"/>
      <c r="E32" s="2"/>
      <c r="F32" s="2"/>
      <c r="G32" s="2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D11" sqref="D11"/>
    </sheetView>
  </sheetViews>
  <sheetFormatPr defaultRowHeight="16.5" x14ac:dyDescent="0.25"/>
  <cols>
    <col min="10" max="10" width="10.5" bestFit="1" customWidth="1"/>
  </cols>
  <sheetData>
    <row r="1" spans="1:9" x14ac:dyDescent="0.25">
      <c r="A1" t="s">
        <v>31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</row>
    <row r="2" spans="1:9" x14ac:dyDescent="0.25">
      <c r="A2">
        <v>1</v>
      </c>
      <c r="B2">
        <v>0</v>
      </c>
      <c r="C2">
        <v>3</v>
      </c>
      <c r="D2">
        <v>4</v>
      </c>
      <c r="E2">
        <v>6</v>
      </c>
      <c r="F2">
        <v>8</v>
      </c>
      <c r="G2">
        <v>9</v>
      </c>
      <c r="H2">
        <v>8</v>
      </c>
      <c r="I2">
        <v>10</v>
      </c>
    </row>
    <row r="3" spans="1:9" x14ac:dyDescent="0.25">
      <c r="A3">
        <v>2</v>
      </c>
      <c r="B3">
        <v>3</v>
      </c>
      <c r="C3">
        <v>0</v>
      </c>
      <c r="D3">
        <v>5</v>
      </c>
      <c r="E3">
        <v>4</v>
      </c>
      <c r="F3">
        <v>8</v>
      </c>
      <c r="G3">
        <v>6</v>
      </c>
      <c r="H3">
        <v>12</v>
      </c>
      <c r="I3">
        <v>9</v>
      </c>
    </row>
    <row r="4" spans="1:9" x14ac:dyDescent="0.25">
      <c r="A4">
        <v>3</v>
      </c>
      <c r="B4">
        <v>4</v>
      </c>
      <c r="C4">
        <v>5</v>
      </c>
      <c r="D4">
        <v>0</v>
      </c>
      <c r="E4">
        <v>2</v>
      </c>
      <c r="F4">
        <v>2</v>
      </c>
      <c r="G4">
        <v>3</v>
      </c>
      <c r="H4">
        <v>5</v>
      </c>
      <c r="I4">
        <v>7</v>
      </c>
    </row>
    <row r="5" spans="1:9" x14ac:dyDescent="0.25">
      <c r="A5">
        <v>4</v>
      </c>
      <c r="B5">
        <v>6</v>
      </c>
      <c r="C5">
        <v>4</v>
      </c>
      <c r="D5">
        <v>2</v>
      </c>
      <c r="E5">
        <v>0</v>
      </c>
      <c r="F5">
        <v>3</v>
      </c>
      <c r="G5">
        <v>2</v>
      </c>
      <c r="H5">
        <v>5</v>
      </c>
      <c r="I5">
        <v>4</v>
      </c>
    </row>
    <row r="6" spans="1:9" x14ac:dyDescent="0.25">
      <c r="A6">
        <v>5</v>
      </c>
      <c r="B6">
        <v>8</v>
      </c>
      <c r="C6">
        <v>8</v>
      </c>
      <c r="D6">
        <v>2</v>
      </c>
      <c r="E6">
        <v>3</v>
      </c>
      <c r="F6">
        <v>0</v>
      </c>
      <c r="G6">
        <v>2</v>
      </c>
      <c r="H6">
        <v>2</v>
      </c>
      <c r="I6">
        <v>4</v>
      </c>
    </row>
    <row r="7" spans="1:9" x14ac:dyDescent="0.25">
      <c r="A7">
        <v>6</v>
      </c>
      <c r="B7">
        <v>9</v>
      </c>
      <c r="C7">
        <v>6</v>
      </c>
      <c r="D7">
        <v>3</v>
      </c>
      <c r="E7">
        <v>2</v>
      </c>
      <c r="F7">
        <v>2</v>
      </c>
      <c r="G7">
        <v>0</v>
      </c>
      <c r="H7">
        <v>3</v>
      </c>
      <c r="I7">
        <v>2</v>
      </c>
    </row>
    <row r="8" spans="1:9" x14ac:dyDescent="0.25">
      <c r="A8">
        <v>7</v>
      </c>
      <c r="B8">
        <v>8</v>
      </c>
      <c r="C8">
        <v>12</v>
      </c>
      <c r="D8">
        <v>5</v>
      </c>
      <c r="E8">
        <v>5</v>
      </c>
      <c r="F8">
        <v>2</v>
      </c>
      <c r="G8">
        <v>3</v>
      </c>
      <c r="H8">
        <v>0</v>
      </c>
      <c r="I8">
        <v>2</v>
      </c>
    </row>
    <row r="9" spans="1:9" x14ac:dyDescent="0.25">
      <c r="A9">
        <v>8</v>
      </c>
      <c r="B9">
        <v>10</v>
      </c>
      <c r="C9">
        <v>9</v>
      </c>
      <c r="D9">
        <v>7</v>
      </c>
      <c r="E9">
        <v>4</v>
      </c>
      <c r="F9">
        <v>4</v>
      </c>
      <c r="G9">
        <v>2</v>
      </c>
      <c r="H9">
        <v>2</v>
      </c>
      <c r="I9">
        <v>0</v>
      </c>
    </row>
    <row r="12" spans="1:9" x14ac:dyDescent="0.25">
      <c r="A12" t="s">
        <v>34</v>
      </c>
      <c r="B12">
        <v>1</v>
      </c>
      <c r="C12">
        <v>2</v>
      </c>
      <c r="D12">
        <v>3</v>
      </c>
      <c r="E12">
        <v>4</v>
      </c>
      <c r="F12">
        <v>5</v>
      </c>
      <c r="G12">
        <v>6</v>
      </c>
      <c r="H12">
        <v>7</v>
      </c>
      <c r="I12">
        <v>8</v>
      </c>
    </row>
    <row r="13" spans="1:9" x14ac:dyDescent="0.25">
      <c r="A13" t="s">
        <v>64</v>
      </c>
      <c r="B13">
        <v>40</v>
      </c>
      <c r="C13">
        <v>30</v>
      </c>
      <c r="D13">
        <v>35</v>
      </c>
      <c r="E13">
        <v>20</v>
      </c>
      <c r="F13">
        <v>15</v>
      </c>
      <c r="G13">
        <v>50</v>
      </c>
      <c r="H13">
        <v>45</v>
      </c>
      <c r="I13">
        <v>60</v>
      </c>
    </row>
    <row r="14" spans="1:9" x14ac:dyDescent="0.25">
      <c r="A14" s="1"/>
    </row>
    <row r="15" spans="1:9" x14ac:dyDescent="0.25">
      <c r="A15" s="1" t="s">
        <v>58</v>
      </c>
    </row>
    <row r="16" spans="1:9" x14ac:dyDescent="0.25">
      <c r="A16" t="s">
        <v>31</v>
      </c>
      <c r="B16">
        <v>1</v>
      </c>
      <c r="C16">
        <v>2</v>
      </c>
      <c r="D16">
        <v>3</v>
      </c>
      <c r="E16">
        <v>4</v>
      </c>
      <c r="F16">
        <v>5</v>
      </c>
      <c r="G16">
        <v>6</v>
      </c>
      <c r="H16">
        <v>7</v>
      </c>
      <c r="I16">
        <v>8</v>
      </c>
    </row>
    <row r="17" spans="1:11" x14ac:dyDescent="0.25">
      <c r="A17">
        <v>1</v>
      </c>
      <c r="B17">
        <f>IF(B2&lt;=2,1,0)</f>
        <v>1</v>
      </c>
      <c r="C17">
        <f t="shared" ref="C17:I17" si="0">IF(C2&lt;=2,1,0)</f>
        <v>0</v>
      </c>
      <c r="D17">
        <f t="shared" si="0"/>
        <v>0</v>
      </c>
      <c r="E17">
        <f t="shared" si="0"/>
        <v>0</v>
      </c>
      <c r="F17">
        <f t="shared" si="0"/>
        <v>0</v>
      </c>
      <c r="G17">
        <f t="shared" si="0"/>
        <v>0</v>
      </c>
      <c r="H17">
        <f t="shared" si="0"/>
        <v>0</v>
      </c>
      <c r="I17">
        <f t="shared" si="0"/>
        <v>0</v>
      </c>
    </row>
    <row r="18" spans="1:11" x14ac:dyDescent="0.25">
      <c r="A18">
        <v>2</v>
      </c>
      <c r="B18">
        <f t="shared" ref="B18:I18" si="1">IF(B3&lt;=2,1,0)</f>
        <v>0</v>
      </c>
      <c r="C18">
        <f t="shared" si="1"/>
        <v>1</v>
      </c>
      <c r="D18">
        <f t="shared" si="1"/>
        <v>0</v>
      </c>
      <c r="E18">
        <f t="shared" si="1"/>
        <v>0</v>
      </c>
      <c r="F18">
        <f t="shared" si="1"/>
        <v>0</v>
      </c>
      <c r="G18">
        <f t="shared" si="1"/>
        <v>0</v>
      </c>
      <c r="H18">
        <f t="shared" si="1"/>
        <v>0</v>
      </c>
      <c r="I18">
        <f t="shared" si="1"/>
        <v>0</v>
      </c>
    </row>
    <row r="19" spans="1:11" x14ac:dyDescent="0.25">
      <c r="A19">
        <v>3</v>
      </c>
      <c r="B19">
        <f t="shared" ref="B19:I19" si="2">IF(B4&lt;=2,1,0)</f>
        <v>0</v>
      </c>
      <c r="C19">
        <f t="shared" si="2"/>
        <v>0</v>
      </c>
      <c r="D19">
        <f t="shared" si="2"/>
        <v>1</v>
      </c>
      <c r="E19">
        <f t="shared" si="2"/>
        <v>1</v>
      </c>
      <c r="F19">
        <f t="shared" si="2"/>
        <v>1</v>
      </c>
      <c r="G19">
        <f t="shared" si="2"/>
        <v>0</v>
      </c>
      <c r="H19">
        <f t="shared" si="2"/>
        <v>0</v>
      </c>
      <c r="I19">
        <f t="shared" si="2"/>
        <v>0</v>
      </c>
    </row>
    <row r="20" spans="1:11" x14ac:dyDescent="0.25">
      <c r="A20">
        <v>4</v>
      </c>
      <c r="B20">
        <f t="shared" ref="B20:I20" si="3">IF(B5&lt;=2,1,0)</f>
        <v>0</v>
      </c>
      <c r="C20">
        <f t="shared" si="3"/>
        <v>0</v>
      </c>
      <c r="D20">
        <f t="shared" si="3"/>
        <v>1</v>
      </c>
      <c r="E20">
        <f t="shared" si="3"/>
        <v>1</v>
      </c>
      <c r="F20">
        <f t="shared" si="3"/>
        <v>0</v>
      </c>
      <c r="G20">
        <f t="shared" si="3"/>
        <v>1</v>
      </c>
      <c r="H20">
        <f t="shared" si="3"/>
        <v>0</v>
      </c>
      <c r="I20">
        <f t="shared" si="3"/>
        <v>0</v>
      </c>
    </row>
    <row r="21" spans="1:11" x14ac:dyDescent="0.25">
      <c r="A21">
        <v>5</v>
      </c>
      <c r="B21">
        <f t="shared" ref="B21:I21" si="4">IF(B6&lt;=2,1,0)</f>
        <v>0</v>
      </c>
      <c r="C21">
        <f t="shared" si="4"/>
        <v>0</v>
      </c>
      <c r="D21">
        <f t="shared" si="4"/>
        <v>1</v>
      </c>
      <c r="E21">
        <f t="shared" si="4"/>
        <v>0</v>
      </c>
      <c r="F21">
        <f t="shared" si="4"/>
        <v>1</v>
      </c>
      <c r="G21">
        <f t="shared" si="4"/>
        <v>1</v>
      </c>
      <c r="H21">
        <f t="shared" si="4"/>
        <v>1</v>
      </c>
      <c r="I21">
        <f t="shared" si="4"/>
        <v>0</v>
      </c>
    </row>
    <row r="22" spans="1:11" x14ac:dyDescent="0.25">
      <c r="A22">
        <v>6</v>
      </c>
      <c r="B22">
        <f t="shared" ref="B22:I22" si="5">IF(B7&lt;=2,1,0)</f>
        <v>0</v>
      </c>
      <c r="C22">
        <f t="shared" si="5"/>
        <v>0</v>
      </c>
      <c r="D22">
        <f t="shared" si="5"/>
        <v>0</v>
      </c>
      <c r="E22">
        <f t="shared" si="5"/>
        <v>1</v>
      </c>
      <c r="F22">
        <f t="shared" si="5"/>
        <v>1</v>
      </c>
      <c r="G22">
        <f t="shared" si="5"/>
        <v>1</v>
      </c>
      <c r="H22">
        <f t="shared" si="5"/>
        <v>0</v>
      </c>
      <c r="I22">
        <f t="shared" si="5"/>
        <v>1</v>
      </c>
    </row>
    <row r="23" spans="1:11" x14ac:dyDescent="0.25">
      <c r="A23">
        <v>7</v>
      </c>
      <c r="B23">
        <f t="shared" ref="B23:I23" si="6">IF(B8&lt;=2,1,0)</f>
        <v>0</v>
      </c>
      <c r="C23">
        <f t="shared" si="6"/>
        <v>0</v>
      </c>
      <c r="D23">
        <f t="shared" si="6"/>
        <v>0</v>
      </c>
      <c r="E23">
        <f t="shared" si="6"/>
        <v>0</v>
      </c>
      <c r="F23">
        <f t="shared" si="6"/>
        <v>1</v>
      </c>
      <c r="G23">
        <f t="shared" si="6"/>
        <v>0</v>
      </c>
      <c r="H23">
        <f t="shared" si="6"/>
        <v>1</v>
      </c>
      <c r="I23">
        <f t="shared" si="6"/>
        <v>1</v>
      </c>
    </row>
    <row r="24" spans="1:11" x14ac:dyDescent="0.25">
      <c r="A24">
        <v>8</v>
      </c>
      <c r="B24">
        <f t="shared" ref="B24:I24" si="7">IF(B9&lt;=2,1,0)</f>
        <v>0</v>
      </c>
      <c r="C24">
        <f t="shared" si="7"/>
        <v>0</v>
      </c>
      <c r="D24">
        <f t="shared" si="7"/>
        <v>0</v>
      </c>
      <c r="E24">
        <f t="shared" si="7"/>
        <v>0</v>
      </c>
      <c r="F24">
        <f t="shared" si="7"/>
        <v>0</v>
      </c>
      <c r="G24">
        <f t="shared" si="7"/>
        <v>1</v>
      </c>
      <c r="H24">
        <f t="shared" si="7"/>
        <v>1</v>
      </c>
      <c r="I24">
        <f t="shared" si="7"/>
        <v>1</v>
      </c>
    </row>
    <row r="26" spans="1:11" x14ac:dyDescent="0.25">
      <c r="A26" t="s">
        <v>61</v>
      </c>
      <c r="B26">
        <v>1</v>
      </c>
      <c r="C26">
        <v>2</v>
      </c>
      <c r="D26">
        <v>3</v>
      </c>
      <c r="E26">
        <v>4</v>
      </c>
      <c r="F26">
        <v>5</v>
      </c>
      <c r="G26">
        <v>6</v>
      </c>
      <c r="H26">
        <v>7</v>
      </c>
      <c r="I26">
        <v>8</v>
      </c>
      <c r="J26" t="s">
        <v>65</v>
      </c>
      <c r="K26">
        <v>2</v>
      </c>
    </row>
    <row r="27" spans="1:11" x14ac:dyDescent="0.25">
      <c r="A27" t="s">
        <v>63</v>
      </c>
      <c r="B27">
        <v>0</v>
      </c>
      <c r="C27">
        <v>0</v>
      </c>
      <c r="D27">
        <v>0</v>
      </c>
      <c r="E27">
        <v>0</v>
      </c>
      <c r="F27">
        <v>1</v>
      </c>
      <c r="G27">
        <v>1</v>
      </c>
      <c r="H27">
        <v>0</v>
      </c>
      <c r="I27">
        <v>0</v>
      </c>
      <c r="J27" t="s">
        <v>60</v>
      </c>
      <c r="K27">
        <f>SUM(B27:I27)</f>
        <v>2</v>
      </c>
    </row>
    <row r="28" spans="1:11" x14ac:dyDescent="0.25">
      <c r="A28" t="s">
        <v>66</v>
      </c>
      <c r="B28">
        <f>IF(SUM(B27)&gt;0,1,0)</f>
        <v>0</v>
      </c>
      <c r="C28">
        <f t="shared" ref="C28" si="8">IF(SUM(C27)&gt;0,1,0)</f>
        <v>0</v>
      </c>
      <c r="D28">
        <f>IF(SUM(D27:F27)&gt;0,1,0)</f>
        <v>1</v>
      </c>
      <c r="E28">
        <f>IF(SUM(D27:E27,G27)&gt;0,1,0)</f>
        <v>1</v>
      </c>
      <c r="F28">
        <f>IF(SUM(F27:H27,D27)&gt;0,1,0)</f>
        <v>1</v>
      </c>
      <c r="G28">
        <f>IF(SUM(E27:G27,I27)&gt;0,1,0)</f>
        <v>1</v>
      </c>
      <c r="H28">
        <f>IF(SUM(H27:I27,F27)&gt;0,1,0)</f>
        <v>1</v>
      </c>
      <c r="I28">
        <f>IF(SUM(G27:I27)&gt;0,1,0)</f>
        <v>1</v>
      </c>
      <c r="J28" t="s">
        <v>33</v>
      </c>
      <c r="K28">
        <f>SUMPRODUCT(B13:I13,B28:I28)</f>
        <v>225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topLeftCell="A2" workbookViewId="0">
      <selection activeCell="A2" sqref="A2"/>
    </sheetView>
  </sheetViews>
  <sheetFormatPr defaultRowHeight="16.5" x14ac:dyDescent="0.25"/>
  <cols>
    <col min="1" max="1" width="2.125" customWidth="1"/>
    <col min="2" max="2" width="19.875" customWidth="1"/>
    <col min="3" max="3" width="9.875" bestFit="1" customWidth="1"/>
    <col min="4" max="4" width="10.25" customWidth="1"/>
    <col min="5" max="5" width="13.625" customWidth="1"/>
    <col min="6" max="6" width="7.5" bestFit="1" customWidth="1"/>
    <col min="7" max="7" width="10.25" bestFit="1" customWidth="1"/>
  </cols>
  <sheetData>
    <row r="1" spans="1:5" x14ac:dyDescent="0.25">
      <c r="A1" s="1" t="s">
        <v>35</v>
      </c>
    </row>
    <row r="2" spans="1:5" x14ac:dyDescent="0.25">
      <c r="A2" s="1" t="s">
        <v>67</v>
      </c>
    </row>
    <row r="3" spans="1:5" x14ac:dyDescent="0.25">
      <c r="A3" s="1" t="s">
        <v>68</v>
      </c>
    </row>
    <row r="4" spans="1:5" x14ac:dyDescent="0.25">
      <c r="A4" s="1" t="s">
        <v>69</v>
      </c>
    </row>
    <row r="5" spans="1:5" x14ac:dyDescent="0.25">
      <c r="A5" s="1" t="s">
        <v>39</v>
      </c>
    </row>
    <row r="6" spans="1:5" x14ac:dyDescent="0.25">
      <c r="A6" s="1"/>
      <c r="B6" t="s">
        <v>40</v>
      </c>
    </row>
    <row r="7" spans="1:5" x14ac:dyDescent="0.25">
      <c r="A7" s="1"/>
      <c r="B7" t="s">
        <v>70</v>
      </c>
    </row>
    <row r="8" spans="1:5" x14ac:dyDescent="0.25">
      <c r="A8" s="1"/>
      <c r="B8" t="s">
        <v>71</v>
      </c>
    </row>
    <row r="9" spans="1:5" x14ac:dyDescent="0.25">
      <c r="A9" s="1" t="s">
        <v>43</v>
      </c>
    </row>
    <row r="10" spans="1:5" x14ac:dyDescent="0.25">
      <c r="B10" t="s">
        <v>72</v>
      </c>
    </row>
    <row r="11" spans="1:5" x14ac:dyDescent="0.25">
      <c r="B11" t="s">
        <v>73</v>
      </c>
    </row>
    <row r="12" spans="1:5" x14ac:dyDescent="0.25">
      <c r="B12" t="s">
        <v>46</v>
      </c>
    </row>
    <row r="14" spans="1:5" ht="17.25" thickBot="1" x14ac:dyDescent="0.3">
      <c r="A14" t="s">
        <v>74</v>
      </c>
    </row>
    <row r="15" spans="1:5" ht="17.25" thickBot="1" x14ac:dyDescent="0.3">
      <c r="B15" s="3" t="s">
        <v>12</v>
      </c>
      <c r="C15" s="3" t="s">
        <v>13</v>
      </c>
      <c r="D15" s="3" t="s">
        <v>14</v>
      </c>
      <c r="E15" s="3" t="s">
        <v>15</v>
      </c>
    </row>
    <row r="16" spans="1:5" ht="17.25" thickBot="1" x14ac:dyDescent="0.3">
      <c r="B16" s="2" t="s">
        <v>75</v>
      </c>
      <c r="C16" s="2" t="s">
        <v>32</v>
      </c>
      <c r="D16" s="5">
        <v>225</v>
      </c>
      <c r="E16" s="5">
        <v>225</v>
      </c>
    </row>
    <row r="19" spans="1:7" ht="17.25" thickBot="1" x14ac:dyDescent="0.3">
      <c r="A19" t="s">
        <v>16</v>
      </c>
    </row>
    <row r="20" spans="1:7" ht="17.25" thickBot="1" x14ac:dyDescent="0.3">
      <c r="B20" s="3" t="s">
        <v>12</v>
      </c>
      <c r="C20" s="3" t="s">
        <v>13</v>
      </c>
      <c r="D20" s="3" t="s">
        <v>14</v>
      </c>
      <c r="E20" s="3" t="s">
        <v>15</v>
      </c>
      <c r="F20" s="3" t="s">
        <v>47</v>
      </c>
    </row>
    <row r="21" spans="1:7" x14ac:dyDescent="0.25">
      <c r="B21" s="4" t="s">
        <v>76</v>
      </c>
      <c r="C21" s="4" t="s">
        <v>62</v>
      </c>
      <c r="D21" s="6">
        <v>0</v>
      </c>
      <c r="E21" s="6">
        <v>0</v>
      </c>
      <c r="F21" s="4" t="s">
        <v>87</v>
      </c>
    </row>
    <row r="22" spans="1:7" x14ac:dyDescent="0.25">
      <c r="B22" s="4" t="s">
        <v>77</v>
      </c>
      <c r="C22" s="4" t="s">
        <v>62</v>
      </c>
      <c r="D22" s="6">
        <v>0</v>
      </c>
      <c r="E22" s="6">
        <v>0</v>
      </c>
      <c r="F22" s="4" t="s">
        <v>88</v>
      </c>
    </row>
    <row r="23" spans="1:7" x14ac:dyDescent="0.25">
      <c r="B23" s="4" t="s">
        <v>78</v>
      </c>
      <c r="C23" s="4" t="s">
        <v>62</v>
      </c>
      <c r="D23" s="6">
        <v>0</v>
      </c>
      <c r="E23" s="6">
        <v>0</v>
      </c>
      <c r="F23" s="4" t="s">
        <v>88</v>
      </c>
    </row>
    <row r="24" spans="1:7" x14ac:dyDescent="0.25">
      <c r="B24" s="4" t="s">
        <v>79</v>
      </c>
      <c r="C24" s="4" t="s">
        <v>62</v>
      </c>
      <c r="D24" s="6">
        <v>0</v>
      </c>
      <c r="E24" s="6">
        <v>0</v>
      </c>
      <c r="F24" s="4" t="s">
        <v>88</v>
      </c>
    </row>
    <row r="25" spans="1:7" x14ac:dyDescent="0.25">
      <c r="B25" s="4" t="s">
        <v>80</v>
      </c>
      <c r="C25" s="4" t="s">
        <v>62</v>
      </c>
      <c r="D25" s="6">
        <v>1</v>
      </c>
      <c r="E25" s="6">
        <v>1</v>
      </c>
      <c r="F25" s="4" t="s">
        <v>88</v>
      </c>
    </row>
    <row r="26" spans="1:7" x14ac:dyDescent="0.25">
      <c r="B26" s="4" t="s">
        <v>81</v>
      </c>
      <c r="C26" s="4" t="s">
        <v>62</v>
      </c>
      <c r="D26" s="6">
        <v>1</v>
      </c>
      <c r="E26" s="6">
        <v>1</v>
      </c>
      <c r="F26" s="4" t="s">
        <v>88</v>
      </c>
    </row>
    <row r="27" spans="1:7" x14ac:dyDescent="0.25">
      <c r="B27" s="4" t="s">
        <v>82</v>
      </c>
      <c r="C27" s="4" t="s">
        <v>62</v>
      </c>
      <c r="D27" s="6">
        <v>0</v>
      </c>
      <c r="E27" s="6">
        <v>0</v>
      </c>
      <c r="F27" s="4" t="s">
        <v>88</v>
      </c>
    </row>
    <row r="28" spans="1:7" ht="17.25" thickBot="1" x14ac:dyDescent="0.3">
      <c r="B28" s="2" t="s">
        <v>83</v>
      </c>
      <c r="C28" s="2" t="s">
        <v>62</v>
      </c>
      <c r="D28" s="5">
        <v>0</v>
      </c>
      <c r="E28" s="5">
        <v>0</v>
      </c>
      <c r="F28" s="2" t="s">
        <v>88</v>
      </c>
    </row>
    <row r="31" spans="1:7" ht="17.25" thickBot="1" x14ac:dyDescent="0.3">
      <c r="A31" t="s">
        <v>17</v>
      </c>
    </row>
    <row r="32" spans="1:7" ht="17.25" thickBot="1" x14ac:dyDescent="0.3">
      <c r="B32" s="3" t="s">
        <v>12</v>
      </c>
      <c r="C32" s="3" t="s">
        <v>13</v>
      </c>
      <c r="D32" s="3" t="s">
        <v>18</v>
      </c>
      <c r="E32" s="3" t="s">
        <v>19</v>
      </c>
      <c r="F32" s="3" t="s">
        <v>48</v>
      </c>
      <c r="G32" s="3" t="s">
        <v>49</v>
      </c>
    </row>
    <row r="33" spans="2:7" x14ac:dyDescent="0.25">
      <c r="B33" s="4" t="s">
        <v>84</v>
      </c>
      <c r="C33" s="4" t="s">
        <v>59</v>
      </c>
      <c r="D33" s="6">
        <v>2</v>
      </c>
      <c r="E33" s="4" t="s">
        <v>85</v>
      </c>
      <c r="F33" s="4" t="s">
        <v>50</v>
      </c>
      <c r="G33" s="4">
        <v>0</v>
      </c>
    </row>
    <row r="34" spans="2:7" ht="17.25" thickBot="1" x14ac:dyDescent="0.3">
      <c r="B34" s="2" t="s">
        <v>86</v>
      </c>
      <c r="C34" s="2"/>
      <c r="D34" s="2"/>
      <c r="E34" s="2"/>
      <c r="F34" s="2"/>
      <c r="G34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problem 5</vt:lpstr>
      <vt:lpstr>problem5報表</vt:lpstr>
      <vt:lpstr>problem 6</vt:lpstr>
      <vt:lpstr>Problem6報表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edwardgapeng</cp:lastModifiedBy>
  <dcterms:created xsi:type="dcterms:W3CDTF">2013-04-24T06:12:02Z</dcterms:created>
  <dcterms:modified xsi:type="dcterms:W3CDTF">2013-04-28T17:09:03Z</dcterms:modified>
</cp:coreProperties>
</file>